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SMS\Audit\Audit 24.25\Annual Reports\"/>
    </mc:Choice>
  </mc:AlternateContent>
  <xr:revisionPtr revIDLastSave="0" documentId="13_ncr:1_{4BE3F219-C9DF-4C7E-8D89-D869ED95728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ummary" sheetId="1" r:id="rId1"/>
    <sheet name="Totals breakdown" sheetId="2" r:id="rId2"/>
  </sheets>
  <definedNames>
    <definedName name="_xlnm._FilterDatabase" localSheetId="0" hidden="1">summary!$G$20:$J$28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U10" i="2" l="1"/>
  <c r="G25" i="2"/>
  <c r="O25" i="2"/>
  <c r="W23" i="2"/>
  <c r="C39" i="2" l="1"/>
  <c r="P25" i="2"/>
  <c r="H25" i="2" l="1"/>
  <c r="H31" i="1" l="1"/>
  <c r="X25" i="2" l="1"/>
  <c r="V17" i="2"/>
  <c r="V18" i="2"/>
  <c r="V19" i="2"/>
  <c r="V20" i="2"/>
  <c r="V21" i="2"/>
  <c r="V22" i="2"/>
  <c r="U27" i="2"/>
  <c r="V16" i="2"/>
  <c r="W24" i="2" s="1"/>
  <c r="U25" i="2"/>
  <c r="B25" i="2"/>
  <c r="T25" i="2"/>
  <c r="R25" i="2"/>
  <c r="Q25" i="2"/>
  <c r="N25" i="2"/>
  <c r="M25" i="2"/>
  <c r="L25" i="2"/>
  <c r="K25" i="2"/>
  <c r="J25" i="2"/>
  <c r="I25" i="2"/>
  <c r="F26" i="2"/>
  <c r="E25" i="2"/>
  <c r="D25" i="2"/>
  <c r="C25" i="2"/>
  <c r="S25" i="2"/>
  <c r="T5" i="2"/>
  <c r="V5" i="2" s="1"/>
  <c r="T6" i="2"/>
  <c r="B34" i="2" s="1"/>
  <c r="T7" i="2"/>
  <c r="V7" i="2" s="1"/>
  <c r="T8" i="2"/>
  <c r="V8" i="2" s="1"/>
  <c r="T9" i="2"/>
  <c r="V9" i="2" s="1"/>
  <c r="T11" i="2"/>
  <c r="T3" i="2"/>
  <c r="V3" i="2" s="1"/>
  <c r="T4" i="2"/>
  <c r="V4" i="2" s="1"/>
  <c r="S12" i="2"/>
  <c r="R12" i="2"/>
  <c r="H12" i="2"/>
  <c r="C12" i="2"/>
  <c r="D12" i="2"/>
  <c r="E12" i="2"/>
  <c r="F12" i="2"/>
  <c r="G12" i="2"/>
  <c r="I12" i="2"/>
  <c r="J12" i="2"/>
  <c r="K12" i="2"/>
  <c r="L12" i="2"/>
  <c r="M12" i="2"/>
  <c r="N12" i="2"/>
  <c r="O12" i="2"/>
  <c r="P12" i="2"/>
  <c r="Q12" i="2"/>
  <c r="B12" i="2"/>
  <c r="Q13" i="2" l="1"/>
  <c r="V6" i="2"/>
  <c r="V11" i="2" s="1"/>
  <c r="B36" i="2"/>
  <c r="B37" i="2"/>
  <c r="B33" i="2"/>
  <c r="B32" i="2"/>
  <c r="B35" i="2"/>
  <c r="B31" i="2"/>
  <c r="T12" i="2"/>
  <c r="U11" i="2"/>
  <c r="B40" i="2" l="1"/>
  <c r="B42" i="2" s="1"/>
  <c r="G28" i="1"/>
  <c r="H28" i="1"/>
  <c r="G17" i="1"/>
  <c r="G31" i="1"/>
  <c r="H32" i="1" l="1"/>
  <c r="G32" i="1"/>
  <c r="V25" i="2"/>
  <c r="V24" i="2"/>
</calcChain>
</file>

<file path=xl/sharedStrings.xml><?xml version="1.0" encoding="utf-8"?>
<sst xmlns="http://schemas.openxmlformats.org/spreadsheetml/2006/main" count="88" uniqueCount="60">
  <si>
    <t xml:space="preserve"> </t>
  </si>
  <si>
    <t>SUMMARY STATEMENT</t>
  </si>
  <si>
    <t>REVENUE AND EXPENDITURES</t>
  </si>
  <si>
    <t>ALL FUNDS</t>
  </si>
  <si>
    <t>BUDGET</t>
  </si>
  <si>
    <t>ACTUAL</t>
  </si>
  <si>
    <t>Revenues</t>
  </si>
  <si>
    <t>Local Revenue</t>
  </si>
  <si>
    <t>State Revenue</t>
  </si>
  <si>
    <t>Federal Revenue</t>
  </si>
  <si>
    <t>Other Revenue</t>
  </si>
  <si>
    <t>Total Revenues</t>
  </si>
  <si>
    <t>Expenditures</t>
  </si>
  <si>
    <t>Salaries</t>
  </si>
  <si>
    <t>Benefits</t>
  </si>
  <si>
    <t>Purchased Services</t>
  </si>
  <si>
    <t>Supplies &amp; Materials</t>
  </si>
  <si>
    <t>Capital Objects</t>
  </si>
  <si>
    <t>Debt Retirement</t>
  </si>
  <si>
    <t>Insurance &amp; Judgments</t>
  </si>
  <si>
    <t>Total Expenditures</t>
  </si>
  <si>
    <t>Beginning Fund Balance</t>
  </si>
  <si>
    <t xml:space="preserve">Adjustments </t>
  </si>
  <si>
    <t>Net Beginning Fund Balance</t>
  </si>
  <si>
    <t>Ending Fund Balance</t>
  </si>
  <si>
    <t>Chairperson of the Board</t>
  </si>
  <si>
    <t>Clerk of the Board</t>
  </si>
  <si>
    <t>Treasurer of the Board</t>
  </si>
  <si>
    <t>Beginning Balances</t>
  </si>
  <si>
    <t>Transfers</t>
  </si>
  <si>
    <t>Shannon Harris</t>
  </si>
  <si>
    <t xml:space="preserve">The undersigned certify that this is a true and correct report of the financial </t>
  </si>
  <si>
    <t>Difference</t>
  </si>
  <si>
    <t>Supplies</t>
  </si>
  <si>
    <t>Insurance</t>
  </si>
  <si>
    <t xml:space="preserve">Total </t>
  </si>
  <si>
    <t>Gen Fund</t>
  </si>
  <si>
    <t>State/Fed Funds</t>
  </si>
  <si>
    <t>All Funds Total</t>
  </si>
  <si>
    <t>Mike's Audit total</t>
  </si>
  <si>
    <t>For 33-1028</t>
  </si>
  <si>
    <t>Report</t>
  </si>
  <si>
    <t>Add from 6.30 financial stmt</t>
  </si>
  <si>
    <t>* fund 420</t>
  </si>
  <si>
    <t>From audit to get breakdown of expenditures for summary report</t>
  </si>
  <si>
    <t>FS/FICA</t>
  </si>
  <si>
    <t>TRANSFERS</t>
  </si>
  <si>
    <t>w/transfer</t>
  </si>
  <si>
    <t>wo/transfer</t>
  </si>
  <si>
    <t>TOTAL</t>
  </si>
  <si>
    <t>TO bal w/audit pg66</t>
  </si>
  <si>
    <t>Total</t>
  </si>
  <si>
    <t>SPF</t>
  </si>
  <si>
    <t>Syringa Mountain School</t>
  </si>
  <si>
    <t>Christopher Alexander</t>
  </si>
  <si>
    <t xml:space="preserve">Sarah Seppa </t>
  </si>
  <si>
    <t>School District No. 488</t>
  </si>
  <si>
    <t>2024-2025</t>
  </si>
  <si>
    <t xml:space="preserve">Published:       Posted: </t>
  </si>
  <si>
    <t xml:space="preserve">condition of Syringa Mountain School.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</si>
</sst>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4" x14ac:knownFonts="1">
    <font>
      <sz val="11"/>
      <color theme="1"/>
      <name val="Candara"/>
      <family val="2"/>
    </font>
    <font>
      <sz val="11"/>
      <color theme="1"/>
      <name val="Candara"/>
      <family val="2"/>
    </font>
    <font>
      <sz val="12"/>
      <name val="Arial"/>
    </font>
    <font>
      <sz val="12"/>
      <name val="Arial"/>
      <family val="2"/>
    </font>
    <font>
      <sz val="9"/>
      <name val="Arial"/>
      <family val="2"/>
    </font>
    <font>
      <sz val="9"/>
      <color theme="1"/>
      <name val="Candara"/>
      <family val="2"/>
    </font>
    <font>
      <sz val="9"/>
      <name val="Candara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Candara"/>
      <family val="2"/>
    </font>
    <font>
      <b/>
      <i/>
      <u/>
      <sz val="11"/>
      <color theme="1"/>
      <name val="Candara"/>
      <family val="2"/>
    </font>
    <font>
      <b/>
      <i/>
      <sz val="11"/>
      <color theme="1"/>
      <name val="Candara"/>
      <family val="2"/>
    </font>
    <font>
      <b/>
      <sz val="8"/>
      <color theme="1"/>
      <name val="Candara"/>
      <family val="2"/>
    </font>
    <font>
      <sz val="8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4" fillId="2" borderId="0" xfId="2" applyFont="1"/>
    <xf numFmtId="0" fontId="4" fillId="2" borderId="7" xfId="2" applyFont="1" applyBorder="1" applyAlignment="1">
      <alignment horizontal="centerContinuous"/>
    </xf>
    <xf numFmtId="0" fontId="4" fillId="2" borderId="0" xfId="2" applyFont="1" applyAlignment="1">
      <alignment horizontal="centerContinuous"/>
    </xf>
    <xf numFmtId="0" fontId="4" fillId="2" borderId="8" xfId="2" applyFont="1" applyBorder="1" applyAlignment="1">
      <alignment horizontal="centerContinuous"/>
    </xf>
    <xf numFmtId="0" fontId="4" fillId="2" borderId="7" xfId="2" applyFont="1" applyBorder="1"/>
    <xf numFmtId="0" fontId="4" fillId="2" borderId="8" xfId="2" applyFont="1" applyBorder="1"/>
    <xf numFmtId="0" fontId="5" fillId="2" borderId="7" xfId="2" applyFont="1" applyBorder="1" applyAlignment="1">
      <alignment horizontal="centerContinuous"/>
    </xf>
    <xf numFmtId="0" fontId="4" fillId="2" borderId="9" xfId="2" applyFont="1" applyBorder="1"/>
    <xf numFmtId="0" fontId="4" fillId="2" borderId="10" xfId="2" applyFont="1" applyBorder="1"/>
    <xf numFmtId="0" fontId="4" fillId="2" borderId="11" xfId="2" applyFont="1" applyBorder="1"/>
    <xf numFmtId="0" fontId="4" fillId="2" borderId="3" xfId="2" applyFont="1" applyBorder="1"/>
    <xf numFmtId="0" fontId="4" fillId="2" borderId="3" xfId="2" applyFont="1" applyBorder="1" applyAlignment="1">
      <alignment horizontal="center"/>
    </xf>
    <xf numFmtId="0" fontId="4" fillId="2" borderId="12" xfId="2" applyFont="1" applyBorder="1"/>
    <xf numFmtId="0" fontId="4" fillId="2" borderId="12" xfId="2" applyFont="1" applyBorder="1" applyAlignment="1">
      <alignment horizontal="center"/>
    </xf>
    <xf numFmtId="0" fontId="4" fillId="2" borderId="0" xfId="2" applyFont="1" applyAlignment="1">
      <alignment horizontal="center"/>
    </xf>
    <xf numFmtId="0" fontId="4" fillId="2" borderId="2" xfId="2" applyFont="1" applyBorder="1"/>
    <xf numFmtId="0" fontId="4" fillId="2" borderId="2" xfId="2" applyFont="1" applyBorder="1" applyAlignment="1">
      <alignment horizontal="center"/>
    </xf>
    <xf numFmtId="164" fontId="6" fillId="2" borderId="2" xfId="1" applyNumberFormat="1" applyFont="1" applyFill="1" applyBorder="1"/>
    <xf numFmtId="164" fontId="5" fillId="2" borderId="2" xfId="1" applyNumberFormat="1" applyFont="1" applyFill="1" applyBorder="1"/>
    <xf numFmtId="164" fontId="6" fillId="2" borderId="1" xfId="1" applyNumberFormat="1" applyFont="1" applyFill="1" applyBorder="1"/>
    <xf numFmtId="164" fontId="4" fillId="2" borderId="2" xfId="1" applyNumberFormat="1" applyFont="1" applyFill="1" applyBorder="1"/>
    <xf numFmtId="164" fontId="5" fillId="2" borderId="4" xfId="1" applyNumberFormat="1" applyFont="1" applyFill="1" applyBorder="1"/>
    <xf numFmtId="0" fontId="7" fillId="2" borderId="8" xfId="2" applyFont="1" applyBorder="1"/>
    <xf numFmtId="0" fontId="8" fillId="2" borderId="0" xfId="2" applyFont="1" applyAlignment="1">
      <alignment horizontal="centerContinuous"/>
    </xf>
    <xf numFmtId="0" fontId="5" fillId="0" borderId="0" xfId="0" applyFont="1"/>
    <xf numFmtId="0" fontId="4" fillId="2" borderId="13" xfId="2" applyFont="1" applyBorder="1" applyAlignment="1">
      <alignment horizontal="centerContinuous"/>
    </xf>
    <xf numFmtId="0" fontId="4" fillId="2" borderId="14" xfId="2" applyFont="1" applyBorder="1" applyAlignment="1">
      <alignment horizontal="centerContinuous"/>
    </xf>
    <xf numFmtId="0" fontId="4" fillId="2" borderId="15" xfId="2" applyFont="1" applyBorder="1" applyAlignment="1">
      <alignment horizontal="centerContinuous"/>
    </xf>
    <xf numFmtId="0" fontId="4" fillId="2" borderId="16" xfId="2" applyFont="1" applyBorder="1"/>
    <xf numFmtId="0" fontId="4" fillId="2" borderId="17" xfId="2" applyFont="1" applyBorder="1" applyAlignment="1">
      <alignment horizontal="center"/>
    </xf>
    <xf numFmtId="0" fontId="4" fillId="2" borderId="8" xfId="2" applyFont="1" applyBorder="1" applyAlignment="1">
      <alignment horizontal="center"/>
    </xf>
    <xf numFmtId="0" fontId="6" fillId="2" borderId="8" xfId="2" applyFont="1" applyBorder="1"/>
    <xf numFmtId="165" fontId="6" fillId="2" borderId="8" xfId="3" applyNumberFormat="1" applyFont="1" applyFill="1" applyBorder="1"/>
    <xf numFmtId="164" fontId="5" fillId="2" borderId="8" xfId="4" applyNumberFormat="1" applyFont="1" applyFill="1" applyBorder="1"/>
    <xf numFmtId="164" fontId="6" fillId="2" borderId="18" xfId="1" applyNumberFormat="1" applyFont="1" applyFill="1" applyBorder="1"/>
    <xf numFmtId="165" fontId="4" fillId="2" borderId="8" xfId="3" applyNumberFormat="1" applyFont="1" applyFill="1" applyBorder="1"/>
    <xf numFmtId="165" fontId="5" fillId="2" borderId="8" xfId="3" applyNumberFormat="1" applyFont="1" applyFill="1" applyBorder="1"/>
    <xf numFmtId="165" fontId="5" fillId="2" borderId="19" xfId="3" applyNumberFormat="1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164" fontId="0" fillId="3" borderId="0" xfId="1" applyNumberFormat="1" applyFont="1" applyFill="1"/>
    <xf numFmtId="0" fontId="9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0" fillId="3" borderId="22" xfId="1" applyNumberFormat="1" applyFont="1" applyFill="1" applyBorder="1"/>
    <xf numFmtId="0" fontId="13" fillId="0" borderId="0" xfId="0" applyFont="1"/>
    <xf numFmtId="165" fontId="0" fillId="0" borderId="0" xfId="0" applyNumberFormat="1"/>
    <xf numFmtId="0" fontId="4" fillId="2" borderId="7" xfId="2" applyFont="1" applyBorder="1" applyAlignment="1">
      <alignment horizontal="center"/>
    </xf>
    <xf numFmtId="0" fontId="4" fillId="2" borderId="0" xfId="2" applyFont="1" applyAlignment="1">
      <alignment horizontal="center"/>
    </xf>
    <xf numFmtId="0" fontId="4" fillId="2" borderId="9" xfId="2" applyFont="1" applyBorder="1" applyAlignment="1">
      <alignment horizontal="center"/>
    </xf>
    <xf numFmtId="0" fontId="4" fillId="2" borderId="10" xfId="2" applyFont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0" fontId="4" fillId="2" borderId="8" xfId="2" applyFont="1" applyBorder="1" applyAlignment="1">
      <alignment horizontal="center"/>
    </xf>
    <xf numFmtId="0" fontId="5" fillId="2" borderId="7" xfId="2" applyFont="1" applyBorder="1" applyAlignment="1">
      <alignment horizontal="center"/>
    </xf>
    <xf numFmtId="0" fontId="5" fillId="2" borderId="0" xfId="2" applyFont="1" applyAlignment="1">
      <alignment horizontal="center"/>
    </xf>
    <xf numFmtId="0" fontId="5" fillId="2" borderId="8" xfId="2" applyFont="1" applyBorder="1" applyAlignment="1">
      <alignment horizontal="center"/>
    </xf>
    <xf numFmtId="164" fontId="6" fillId="2" borderId="20" xfId="1" applyNumberFormat="1" applyFont="1" applyFill="1" applyBorder="1" applyAlignment="1">
      <alignment horizontal="center"/>
    </xf>
    <xf numFmtId="164" fontId="6" fillId="2" borderId="21" xfId="1" applyNumberFormat="1" applyFont="1" applyFill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Currency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7" zoomScaleNormal="100" workbookViewId="0">
      <selection activeCell="B35" sqref="B35"/>
    </sheetView>
  </sheetViews>
  <sheetFormatPr defaultRowHeight="15" x14ac:dyDescent="0.25"/>
  <cols>
    <col min="1" max="1" width="4.875" customWidth="1"/>
    <col min="7" max="7" width="12.375" bestFit="1" customWidth="1"/>
    <col min="8" max="8" width="12.625" bestFit="1" customWidth="1"/>
    <col min="10" max="10" width="11.375" bestFit="1" customWidth="1"/>
    <col min="11" max="11" width="9.5" bestFit="1" customWidth="1"/>
  </cols>
  <sheetData>
    <row r="1" spans="1:11" x14ac:dyDescent="0.25">
      <c r="A1" s="1" t="s">
        <v>0</v>
      </c>
      <c r="B1" s="26" t="s">
        <v>1</v>
      </c>
      <c r="C1" s="27"/>
      <c r="D1" s="27"/>
      <c r="E1" s="27"/>
      <c r="F1" s="27"/>
      <c r="G1" s="27"/>
      <c r="H1" s="28"/>
    </row>
    <row r="2" spans="1:11" x14ac:dyDescent="0.25">
      <c r="A2" s="1"/>
      <c r="B2" s="5"/>
      <c r="C2" s="1"/>
      <c r="D2" s="1"/>
      <c r="E2" s="1"/>
      <c r="F2" s="1"/>
      <c r="G2" s="1"/>
      <c r="H2" s="6"/>
    </row>
    <row r="3" spans="1:11" x14ac:dyDescent="0.25">
      <c r="A3" s="1"/>
      <c r="B3" s="2" t="s">
        <v>2</v>
      </c>
      <c r="C3" s="3"/>
      <c r="D3" s="3"/>
      <c r="E3" s="3"/>
      <c r="F3" s="3"/>
      <c r="G3" s="3"/>
      <c r="H3" s="4"/>
    </row>
    <row r="4" spans="1:11" x14ac:dyDescent="0.25">
      <c r="A4" s="1"/>
      <c r="B4" s="7" t="s">
        <v>57</v>
      </c>
      <c r="C4" s="3"/>
      <c r="D4" s="3"/>
      <c r="E4" s="3"/>
      <c r="F4" s="3"/>
      <c r="G4" s="3"/>
      <c r="H4" s="4"/>
    </row>
    <row r="5" spans="1:11" x14ac:dyDescent="0.25">
      <c r="A5" s="1"/>
      <c r="B5" s="54" t="s">
        <v>3</v>
      </c>
      <c r="C5" s="55"/>
      <c r="D5" s="55"/>
      <c r="E5" s="55"/>
      <c r="F5" s="55"/>
      <c r="G5" s="55"/>
      <c r="H5" s="60"/>
    </row>
    <row r="6" spans="1:11" x14ac:dyDescent="0.25">
      <c r="A6" s="1"/>
      <c r="B6" s="61" t="s">
        <v>56</v>
      </c>
      <c r="C6" s="62"/>
      <c r="D6" s="62"/>
      <c r="E6" s="62"/>
      <c r="F6" s="62"/>
      <c r="G6" s="62"/>
      <c r="H6" s="63"/>
    </row>
    <row r="7" spans="1:11" x14ac:dyDescent="0.25">
      <c r="A7" s="1"/>
      <c r="B7" s="61" t="s">
        <v>53</v>
      </c>
      <c r="C7" s="62"/>
      <c r="D7" s="62"/>
      <c r="E7" s="62"/>
      <c r="F7" s="62"/>
      <c r="G7" s="62"/>
      <c r="H7" s="63"/>
    </row>
    <row r="8" spans="1:11" x14ac:dyDescent="0.25">
      <c r="A8" s="1"/>
      <c r="B8" s="29"/>
      <c r="C8" s="11"/>
      <c r="D8" s="12" t="s">
        <v>0</v>
      </c>
      <c r="E8" s="11"/>
      <c r="F8" s="13"/>
      <c r="G8" s="14" t="s">
        <v>4</v>
      </c>
      <c r="H8" s="30" t="s">
        <v>5</v>
      </c>
    </row>
    <row r="9" spans="1:11" x14ac:dyDescent="0.25">
      <c r="A9" s="1"/>
      <c r="B9" s="5"/>
      <c r="C9" s="1"/>
      <c r="D9" s="15"/>
      <c r="E9" s="1"/>
      <c r="F9" s="16"/>
      <c r="G9" s="17"/>
      <c r="H9" s="31"/>
    </row>
    <row r="10" spans="1:11" x14ac:dyDescent="0.25">
      <c r="A10" s="1"/>
      <c r="B10" s="5" t="s">
        <v>6</v>
      </c>
      <c r="C10" s="1"/>
      <c r="D10" s="1"/>
      <c r="E10" s="1"/>
      <c r="F10" s="16"/>
      <c r="G10" s="16"/>
      <c r="H10" s="6"/>
    </row>
    <row r="11" spans="1:11" x14ac:dyDescent="0.25">
      <c r="A11" s="1"/>
      <c r="B11" s="5"/>
      <c r="C11" s="1" t="s">
        <v>28</v>
      </c>
      <c r="D11" s="1"/>
      <c r="E11" s="1"/>
      <c r="F11" s="16"/>
      <c r="G11" s="18">
        <v>9671</v>
      </c>
      <c r="H11" s="32"/>
    </row>
    <row r="12" spans="1:11" x14ac:dyDescent="0.25">
      <c r="A12" s="1"/>
      <c r="B12" s="5"/>
      <c r="C12" s="1" t="s">
        <v>7</v>
      </c>
      <c r="D12" s="1"/>
      <c r="E12" s="1"/>
      <c r="F12" s="16"/>
      <c r="G12" s="18">
        <v>164148</v>
      </c>
      <c r="H12" s="33">
        <v>196818</v>
      </c>
      <c r="K12" s="53"/>
    </row>
    <row r="13" spans="1:11" x14ac:dyDescent="0.25">
      <c r="A13" s="1"/>
      <c r="B13" s="5"/>
      <c r="C13" s="1" t="s">
        <v>8</v>
      </c>
      <c r="D13" s="1"/>
      <c r="E13" s="1"/>
      <c r="F13" s="16"/>
      <c r="G13" s="19">
        <v>1106759</v>
      </c>
      <c r="H13" s="34">
        <v>1314365</v>
      </c>
      <c r="K13" s="53"/>
    </row>
    <row r="14" spans="1:11" x14ac:dyDescent="0.25">
      <c r="A14" s="1"/>
      <c r="B14" s="5"/>
      <c r="C14" s="1" t="s">
        <v>9</v>
      </c>
      <c r="D14" s="1"/>
      <c r="E14" s="1"/>
      <c r="F14" s="16"/>
      <c r="G14" s="19">
        <v>72047</v>
      </c>
      <c r="H14" s="34">
        <v>92655</v>
      </c>
      <c r="K14" s="53"/>
    </row>
    <row r="15" spans="1:11" x14ac:dyDescent="0.25">
      <c r="A15" s="1"/>
      <c r="B15" s="5"/>
      <c r="C15" s="1" t="s">
        <v>10</v>
      </c>
      <c r="D15" s="1"/>
      <c r="E15" s="1"/>
      <c r="F15" s="16"/>
      <c r="G15" s="19">
        <v>0</v>
      </c>
      <c r="H15" s="34">
        <v>0</v>
      </c>
      <c r="K15" s="53"/>
    </row>
    <row r="16" spans="1:11" x14ac:dyDescent="0.25">
      <c r="A16" s="1"/>
      <c r="B16" s="5"/>
      <c r="C16" s="1" t="s">
        <v>29</v>
      </c>
      <c r="D16" s="1"/>
      <c r="E16" s="1"/>
      <c r="F16" s="16"/>
      <c r="G16" s="19">
        <v>0</v>
      </c>
      <c r="H16" s="34">
        <v>0</v>
      </c>
    </row>
    <row r="17" spans="1:10" x14ac:dyDescent="0.25">
      <c r="A17" s="1"/>
      <c r="B17" s="5" t="s">
        <v>11</v>
      </c>
      <c r="C17" s="1"/>
      <c r="D17" s="1"/>
      <c r="E17" s="1"/>
      <c r="F17" s="16"/>
      <c r="G17" s="20">
        <f>SUM(G11:G16)</f>
        <v>1352625</v>
      </c>
      <c r="H17" s="35">
        <f>SUM(H11:H16)</f>
        <v>1603838</v>
      </c>
    </row>
    <row r="18" spans="1:10" x14ac:dyDescent="0.25">
      <c r="A18" s="1"/>
      <c r="B18" s="5"/>
      <c r="C18" s="1"/>
      <c r="D18" s="1"/>
      <c r="E18" s="1"/>
      <c r="F18" s="16"/>
      <c r="G18" s="21"/>
      <c r="H18" s="36"/>
    </row>
    <row r="19" spans="1:10" x14ac:dyDescent="0.25">
      <c r="A19" s="1"/>
      <c r="B19" s="5" t="s">
        <v>12</v>
      </c>
      <c r="C19" s="1"/>
      <c r="D19" s="1"/>
      <c r="E19" s="1"/>
      <c r="F19" s="16"/>
      <c r="G19" s="21"/>
      <c r="H19" s="6"/>
    </row>
    <row r="20" spans="1:10" x14ac:dyDescent="0.25">
      <c r="A20" s="1"/>
      <c r="B20" s="5"/>
      <c r="C20" s="1" t="s">
        <v>13</v>
      </c>
      <c r="D20" s="1"/>
      <c r="E20" s="1"/>
      <c r="F20" s="16"/>
      <c r="G20" s="19">
        <v>790926</v>
      </c>
      <c r="H20" s="37">
        <v>821777</v>
      </c>
    </row>
    <row r="21" spans="1:10" x14ac:dyDescent="0.25">
      <c r="A21" s="1"/>
      <c r="B21" s="5"/>
      <c r="C21" s="1" t="s">
        <v>14</v>
      </c>
      <c r="D21" s="1"/>
      <c r="E21" s="1"/>
      <c r="F21" s="16"/>
      <c r="G21" s="19">
        <v>247954</v>
      </c>
      <c r="H21" s="34">
        <v>248569</v>
      </c>
    </row>
    <row r="22" spans="1:10" x14ac:dyDescent="0.25">
      <c r="A22" s="1"/>
      <c r="B22" s="5"/>
      <c r="C22" s="1" t="s">
        <v>15</v>
      </c>
      <c r="D22" s="1"/>
      <c r="E22" s="1"/>
      <c r="F22" s="16"/>
      <c r="G22" s="19">
        <v>151440</v>
      </c>
      <c r="H22" s="34">
        <v>187583</v>
      </c>
    </row>
    <row r="23" spans="1:10" x14ac:dyDescent="0.25">
      <c r="A23" s="1"/>
      <c r="B23" s="5"/>
      <c r="C23" s="1" t="s">
        <v>16</v>
      </c>
      <c r="D23" s="1"/>
      <c r="E23" s="1"/>
      <c r="F23" s="16"/>
      <c r="G23" s="19">
        <v>38969</v>
      </c>
      <c r="H23" s="34">
        <v>74206</v>
      </c>
    </row>
    <row r="24" spans="1:10" x14ac:dyDescent="0.25">
      <c r="A24" s="1"/>
      <c r="B24" s="5"/>
      <c r="C24" s="1" t="s">
        <v>17</v>
      </c>
      <c r="D24" s="1"/>
      <c r="E24" s="1"/>
      <c r="F24" s="16"/>
      <c r="G24" s="19">
        <v>0</v>
      </c>
      <c r="H24" s="34">
        <v>61623</v>
      </c>
    </row>
    <row r="25" spans="1:10" x14ac:dyDescent="0.25">
      <c r="A25" s="1"/>
      <c r="B25" s="5"/>
      <c r="C25" s="1" t="s">
        <v>18</v>
      </c>
      <c r="D25" s="1"/>
      <c r="E25" s="1"/>
      <c r="F25" s="16"/>
      <c r="G25" s="19">
        <v>93336</v>
      </c>
      <c r="H25" s="34">
        <v>93336</v>
      </c>
    </row>
    <row r="26" spans="1:10" x14ac:dyDescent="0.25">
      <c r="A26" s="1"/>
      <c r="B26" s="5"/>
      <c r="C26" s="1" t="s">
        <v>19</v>
      </c>
      <c r="D26" s="1"/>
      <c r="E26" s="1"/>
      <c r="F26" s="16"/>
      <c r="G26" s="19">
        <v>30000</v>
      </c>
      <c r="H26" s="34">
        <v>30875</v>
      </c>
    </row>
    <row r="27" spans="1:10" x14ac:dyDescent="0.25">
      <c r="A27" s="1"/>
      <c r="B27" s="5"/>
      <c r="C27" s="1" t="s">
        <v>29</v>
      </c>
      <c r="D27" s="1"/>
      <c r="E27" s="1"/>
      <c r="F27" s="16"/>
      <c r="G27" s="19">
        <v>0</v>
      </c>
      <c r="H27" s="34">
        <v>0</v>
      </c>
    </row>
    <row r="28" spans="1:10" x14ac:dyDescent="0.25">
      <c r="A28" s="1"/>
      <c r="B28" s="5" t="s">
        <v>20</v>
      </c>
      <c r="C28" s="1"/>
      <c r="D28" s="1"/>
      <c r="E28" s="1"/>
      <c r="F28" s="16"/>
      <c r="G28" s="20">
        <f>SUM(G20:G27)</f>
        <v>1352625</v>
      </c>
      <c r="H28" s="35">
        <f>SUM(H20:H27)</f>
        <v>1517969</v>
      </c>
      <c r="J28" s="39"/>
    </row>
    <row r="29" spans="1:10" x14ac:dyDescent="0.25">
      <c r="A29" s="1"/>
      <c r="B29" s="5" t="s">
        <v>21</v>
      </c>
      <c r="C29" s="1"/>
      <c r="D29" s="1"/>
      <c r="E29" s="1"/>
      <c r="F29" s="16"/>
      <c r="G29" s="19"/>
      <c r="H29" s="37">
        <v>813670</v>
      </c>
    </row>
    <row r="30" spans="1:10" x14ac:dyDescent="0.25">
      <c r="A30" s="1"/>
      <c r="B30" s="5" t="s">
        <v>22</v>
      </c>
      <c r="C30" s="1"/>
      <c r="D30" s="1"/>
      <c r="E30" s="1"/>
      <c r="F30" s="16"/>
      <c r="G30" s="19">
        <v>0</v>
      </c>
      <c r="H30" s="34">
        <v>0</v>
      </c>
      <c r="I30" s="52"/>
    </row>
    <row r="31" spans="1:10" x14ac:dyDescent="0.25">
      <c r="A31" s="1"/>
      <c r="B31" s="5" t="s">
        <v>23</v>
      </c>
      <c r="C31" s="1"/>
      <c r="D31" s="1"/>
      <c r="E31" s="1"/>
      <c r="F31" s="16"/>
      <c r="G31" s="22">
        <f>+G29+G30</f>
        <v>0</v>
      </c>
      <c r="H31" s="38">
        <f>+H29+H30</f>
        <v>813670</v>
      </c>
    </row>
    <row r="32" spans="1:10" x14ac:dyDescent="0.25">
      <c r="A32" s="1"/>
      <c r="B32" s="5"/>
      <c r="C32" s="1"/>
      <c r="D32" s="1"/>
      <c r="E32" s="1"/>
      <c r="F32" s="16"/>
      <c r="G32" s="58">
        <f>+G17+G31-G28</f>
        <v>0</v>
      </c>
      <c r="H32" s="64">
        <f>H17+H31-H28</f>
        <v>899539</v>
      </c>
    </row>
    <row r="33" spans="1:8" ht="15.75" thickBot="1" x14ac:dyDescent="0.3">
      <c r="A33" s="1"/>
      <c r="B33" s="5" t="s">
        <v>24</v>
      </c>
      <c r="C33" s="1"/>
      <c r="D33" s="1"/>
      <c r="E33" s="1"/>
      <c r="F33" s="16"/>
      <c r="G33" s="59"/>
      <c r="H33" s="65"/>
    </row>
    <row r="34" spans="1:8" ht="15.75" thickTop="1" x14ac:dyDescent="0.25">
      <c r="A34" s="1"/>
      <c r="B34" s="5" t="s">
        <v>31</v>
      </c>
      <c r="C34" s="1"/>
      <c r="D34" s="1"/>
      <c r="E34" s="1"/>
      <c r="F34" s="1"/>
      <c r="G34" s="1"/>
      <c r="H34" s="6"/>
    </row>
    <row r="35" spans="1:8" ht="16.5" customHeight="1" x14ac:dyDescent="0.25">
      <c r="A35" s="1"/>
      <c r="B35" s="5" t="s">
        <v>59</v>
      </c>
      <c r="C35" s="1"/>
      <c r="D35" s="1"/>
      <c r="E35" s="1"/>
      <c r="F35" s="1"/>
      <c r="G35" s="1"/>
      <c r="H35" s="23"/>
    </row>
    <row r="36" spans="1:8" x14ac:dyDescent="0.25">
      <c r="A36" s="1"/>
      <c r="B36" s="54" t="s">
        <v>55</v>
      </c>
      <c r="C36" s="55"/>
      <c r="D36" s="55"/>
      <c r="E36" s="55"/>
      <c r="F36" s="1"/>
      <c r="G36" s="1"/>
      <c r="H36" s="23"/>
    </row>
    <row r="37" spans="1:8" x14ac:dyDescent="0.25">
      <c r="A37" s="1"/>
      <c r="B37" s="56"/>
      <c r="C37" s="57"/>
      <c r="D37" s="57"/>
      <c r="E37" s="57"/>
      <c r="F37" s="1"/>
      <c r="G37" s="1"/>
      <c r="H37" s="6"/>
    </row>
    <row r="38" spans="1:8" x14ac:dyDescent="0.25">
      <c r="A38" s="1"/>
      <c r="B38" s="5" t="s">
        <v>25</v>
      </c>
      <c r="C38" s="1"/>
      <c r="D38" s="1"/>
      <c r="E38" s="1"/>
      <c r="F38" s="1"/>
      <c r="G38" s="1"/>
      <c r="H38" s="6"/>
    </row>
    <row r="39" spans="1:8" x14ac:dyDescent="0.25">
      <c r="A39" s="1"/>
      <c r="B39" s="54" t="s">
        <v>30</v>
      </c>
      <c r="C39" s="55"/>
      <c r="D39" s="55"/>
      <c r="E39" s="55"/>
      <c r="F39" s="1"/>
      <c r="G39" s="1"/>
      <c r="H39" s="6"/>
    </row>
    <row r="40" spans="1:8" x14ac:dyDescent="0.25">
      <c r="A40" s="1"/>
      <c r="B40" s="56"/>
      <c r="C40" s="57"/>
      <c r="D40" s="57"/>
      <c r="E40" s="57"/>
      <c r="F40" s="1"/>
      <c r="G40" s="1"/>
      <c r="H40" s="6"/>
    </row>
    <row r="41" spans="1:8" x14ac:dyDescent="0.25">
      <c r="A41" s="1"/>
      <c r="B41" s="5" t="s">
        <v>26</v>
      </c>
      <c r="C41" s="1"/>
      <c r="D41" s="1"/>
      <c r="E41" s="1"/>
      <c r="F41" s="1"/>
      <c r="G41" s="1"/>
      <c r="H41" s="6"/>
    </row>
    <row r="42" spans="1:8" x14ac:dyDescent="0.25">
      <c r="A42" s="1"/>
      <c r="B42" s="54" t="s">
        <v>54</v>
      </c>
      <c r="C42" s="55"/>
      <c r="D42" s="55"/>
      <c r="E42" s="55"/>
      <c r="F42" s="1"/>
      <c r="G42" s="1"/>
      <c r="H42" s="6"/>
    </row>
    <row r="43" spans="1:8" x14ac:dyDescent="0.25">
      <c r="A43" s="1"/>
      <c r="B43" s="56"/>
      <c r="C43" s="57"/>
      <c r="D43" s="57"/>
      <c r="E43" s="57"/>
      <c r="F43" s="1"/>
      <c r="G43" s="1"/>
      <c r="H43" s="6"/>
    </row>
    <row r="44" spans="1:8" x14ac:dyDescent="0.25">
      <c r="A44" s="1"/>
      <c r="B44" s="5" t="s">
        <v>27</v>
      </c>
      <c r="C44" s="1"/>
      <c r="D44" s="1"/>
      <c r="E44" s="1"/>
      <c r="F44" s="1"/>
      <c r="G44" s="1"/>
      <c r="H44" s="6"/>
    </row>
    <row r="45" spans="1:8" ht="12" customHeight="1" x14ac:dyDescent="0.25">
      <c r="A45" s="1"/>
      <c r="B45" s="8"/>
      <c r="C45" s="9"/>
      <c r="D45" s="9"/>
      <c r="E45" s="9"/>
      <c r="F45" s="9"/>
      <c r="G45" s="9"/>
      <c r="H45" s="10"/>
    </row>
    <row r="46" spans="1:8" x14ac:dyDescent="0.25">
      <c r="A46" s="1"/>
      <c r="B46" s="1" t="s">
        <v>58</v>
      </c>
      <c r="C46" s="1"/>
      <c r="D46" s="1"/>
      <c r="E46" s="1"/>
      <c r="F46" s="1"/>
      <c r="G46" s="1"/>
      <c r="H46" s="1"/>
    </row>
    <row r="47" spans="1:8" x14ac:dyDescent="0.25">
      <c r="A47" s="1"/>
      <c r="B47" s="24"/>
      <c r="C47" s="3"/>
      <c r="D47" s="3"/>
      <c r="E47" s="3"/>
      <c r="F47" s="3"/>
      <c r="G47" s="3"/>
      <c r="H47" s="3"/>
    </row>
    <row r="48" spans="1:8" x14ac:dyDescent="0.25">
      <c r="A48" s="25"/>
      <c r="B48" s="25"/>
      <c r="C48" s="25"/>
      <c r="D48" s="25"/>
      <c r="E48" s="25"/>
      <c r="F48" s="25"/>
      <c r="G48" s="25"/>
      <c r="H48" s="25"/>
    </row>
  </sheetData>
  <mergeCells count="8">
    <mergeCell ref="B39:E40"/>
    <mergeCell ref="B42:E43"/>
    <mergeCell ref="G32:G33"/>
    <mergeCell ref="B5:H5"/>
    <mergeCell ref="B6:H6"/>
    <mergeCell ref="B7:H7"/>
    <mergeCell ref="H32:H33"/>
    <mergeCell ref="B36:E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2"/>
  <sheetViews>
    <sheetView workbookViewId="0">
      <selection activeCell="X16" sqref="X16:X20"/>
    </sheetView>
  </sheetViews>
  <sheetFormatPr defaultRowHeight="15" x14ac:dyDescent="0.25"/>
  <cols>
    <col min="1" max="1" width="17.5" customWidth="1"/>
    <col min="2" max="2" width="12.125" bestFit="1" customWidth="1"/>
    <col min="3" max="3" width="9.25" bestFit="1" customWidth="1"/>
    <col min="4" max="4" width="8.125" bestFit="1" customWidth="1"/>
    <col min="5" max="5" width="8.5" bestFit="1" customWidth="1"/>
    <col min="6" max="6" width="8.375" bestFit="1" customWidth="1"/>
    <col min="7" max="8" width="8.125" bestFit="1" customWidth="1"/>
    <col min="9" max="9" width="7.375" bestFit="1" customWidth="1"/>
    <col min="10" max="10" width="7.5" bestFit="1" customWidth="1"/>
    <col min="11" max="11" width="8" bestFit="1" customWidth="1"/>
    <col min="12" max="12" width="8.375" bestFit="1" customWidth="1"/>
    <col min="13" max="14" width="8.25" bestFit="1" customWidth="1"/>
    <col min="15" max="15" width="7.625" bestFit="1" customWidth="1"/>
    <col min="16" max="16" width="7.125" bestFit="1" customWidth="1"/>
    <col min="17" max="17" width="8.125" bestFit="1" customWidth="1"/>
    <col min="18" max="18" width="7.625" bestFit="1" customWidth="1"/>
    <col min="19" max="19" width="8.125" bestFit="1" customWidth="1"/>
    <col min="20" max="20" width="10" bestFit="1" customWidth="1"/>
    <col min="21" max="21" width="12.375" bestFit="1" customWidth="1"/>
    <col min="22" max="22" width="11.875" customWidth="1"/>
    <col min="23" max="23" width="9.25" bestFit="1" customWidth="1"/>
  </cols>
  <sheetData>
    <row r="1" spans="1:24" x14ac:dyDescent="0.25">
      <c r="A1" s="49" t="s">
        <v>44</v>
      </c>
      <c r="S1" s="50" t="s">
        <v>46</v>
      </c>
      <c r="T1" s="40" t="s">
        <v>35</v>
      </c>
      <c r="V1" s="46" t="s">
        <v>40</v>
      </c>
    </row>
    <row r="2" spans="1:24" x14ac:dyDescent="0.25">
      <c r="B2" s="44">
        <v>512</v>
      </c>
      <c r="C2" s="44">
        <v>515</v>
      </c>
      <c r="D2" s="44">
        <v>517</v>
      </c>
      <c r="E2" s="44">
        <v>521</v>
      </c>
      <c r="F2" s="44">
        <v>531</v>
      </c>
      <c r="G2" s="44">
        <v>611</v>
      </c>
      <c r="H2" s="44">
        <v>616</v>
      </c>
      <c r="I2" s="44">
        <v>621</v>
      </c>
      <c r="J2" s="44">
        <v>622</v>
      </c>
      <c r="K2" s="44">
        <v>632</v>
      </c>
      <c r="L2" s="44">
        <v>641</v>
      </c>
      <c r="M2" s="44">
        <v>651</v>
      </c>
      <c r="N2" s="44">
        <v>661</v>
      </c>
      <c r="O2" s="44">
        <v>664</v>
      </c>
      <c r="P2" s="44">
        <v>665</v>
      </c>
      <c r="Q2" s="44">
        <v>681</v>
      </c>
      <c r="R2" s="44">
        <v>682</v>
      </c>
      <c r="S2" s="44" t="s">
        <v>45</v>
      </c>
      <c r="T2" s="44" t="s">
        <v>36</v>
      </c>
      <c r="V2" s="46" t="s">
        <v>41</v>
      </c>
    </row>
    <row r="3" spans="1:24" x14ac:dyDescent="0.25">
      <c r="A3" t="s">
        <v>13</v>
      </c>
      <c r="T3">
        <f>SUM(B3:S3)</f>
        <v>0</v>
      </c>
      <c r="V3" s="42">
        <f>T3-Q3-R3-N3-O3</f>
        <v>0</v>
      </c>
    </row>
    <row r="4" spans="1:24" x14ac:dyDescent="0.25">
      <c r="A4" t="s">
        <v>14</v>
      </c>
      <c r="S4" s="45"/>
      <c r="T4">
        <f>SUM(B4:S4)</f>
        <v>0</v>
      </c>
      <c r="V4" s="42">
        <f t="shared" ref="V4:V9" si="0">T4-Q4-R4-N4-O4</f>
        <v>0</v>
      </c>
    </row>
    <row r="5" spans="1:24" x14ac:dyDescent="0.25">
      <c r="A5" t="s">
        <v>15</v>
      </c>
      <c r="T5">
        <f t="shared" ref="T5:T9" si="1">SUM(B5:S5)</f>
        <v>0</v>
      </c>
      <c r="V5" s="42">
        <f t="shared" si="0"/>
        <v>0</v>
      </c>
    </row>
    <row r="6" spans="1:24" x14ac:dyDescent="0.25">
      <c r="A6" t="s">
        <v>33</v>
      </c>
      <c r="T6">
        <f t="shared" si="1"/>
        <v>0</v>
      </c>
      <c r="V6" s="42">
        <f t="shared" si="0"/>
        <v>0</v>
      </c>
    </row>
    <row r="7" spans="1:24" x14ac:dyDescent="0.25">
      <c r="A7" t="s">
        <v>17</v>
      </c>
      <c r="T7">
        <f t="shared" si="1"/>
        <v>0</v>
      </c>
      <c r="V7" s="42">
        <f t="shared" si="0"/>
        <v>0</v>
      </c>
    </row>
    <row r="8" spans="1:24" x14ac:dyDescent="0.25">
      <c r="A8" t="s">
        <v>18</v>
      </c>
      <c r="T8">
        <f t="shared" si="1"/>
        <v>0</v>
      </c>
      <c r="V8" s="42">
        <f t="shared" si="0"/>
        <v>0</v>
      </c>
    </row>
    <row r="9" spans="1:24" x14ac:dyDescent="0.25">
      <c r="A9" t="s">
        <v>34</v>
      </c>
      <c r="T9">
        <f t="shared" si="1"/>
        <v>0</v>
      </c>
      <c r="V9" s="42">
        <f t="shared" si="0"/>
        <v>0</v>
      </c>
    </row>
    <row r="10" spans="1:24" ht="15.75" thickBot="1" x14ac:dyDescent="0.3">
      <c r="A10" t="s">
        <v>29</v>
      </c>
      <c r="U10">
        <f>SUM(B10:S10)</f>
        <v>0</v>
      </c>
      <c r="V10" s="42"/>
    </row>
    <row r="11" spans="1:24" ht="15.75" thickBot="1" x14ac:dyDescent="0.3">
      <c r="T11">
        <f>SUM(B11:S11)</f>
        <v>0</v>
      </c>
      <c r="U11" s="51">
        <f>SUM(T3:T11)</f>
        <v>0</v>
      </c>
      <c r="V11" s="43">
        <f>SUM(V3:V10)</f>
        <v>0</v>
      </c>
    </row>
    <row r="12" spans="1:24" x14ac:dyDescent="0.25">
      <c r="A12" t="s">
        <v>20</v>
      </c>
      <c r="B12" s="42">
        <f>SUM(B3:B11)</f>
        <v>0</v>
      </c>
      <c r="C12" s="42">
        <f t="shared" ref="C12:R12" si="2">SUM(C3:C11)</f>
        <v>0</v>
      </c>
      <c r="D12" s="42">
        <f t="shared" si="2"/>
        <v>0</v>
      </c>
      <c r="E12" s="42">
        <f t="shared" si="2"/>
        <v>0</v>
      </c>
      <c r="F12" s="42">
        <f t="shared" si="2"/>
        <v>0</v>
      </c>
      <c r="G12" s="42">
        <f t="shared" si="2"/>
        <v>0</v>
      </c>
      <c r="H12" s="42">
        <f t="shared" si="2"/>
        <v>0</v>
      </c>
      <c r="I12" s="42">
        <f t="shared" si="2"/>
        <v>0</v>
      </c>
      <c r="J12" s="42">
        <f t="shared" si="2"/>
        <v>0</v>
      </c>
      <c r="K12" s="42">
        <f t="shared" si="2"/>
        <v>0</v>
      </c>
      <c r="L12" s="42">
        <f t="shared" si="2"/>
        <v>0</v>
      </c>
      <c r="M12" s="42">
        <f t="shared" si="2"/>
        <v>0</v>
      </c>
      <c r="N12" s="42">
        <f t="shared" si="2"/>
        <v>0</v>
      </c>
      <c r="O12" s="42">
        <f t="shared" si="2"/>
        <v>0</v>
      </c>
      <c r="P12" s="42">
        <f t="shared" si="2"/>
        <v>0</v>
      </c>
      <c r="Q12" s="42">
        <f t="shared" si="2"/>
        <v>0</v>
      </c>
      <c r="R12" s="42">
        <f t="shared" si="2"/>
        <v>0</v>
      </c>
      <c r="S12" s="42">
        <f>SUM(S3:S11)</f>
        <v>0</v>
      </c>
      <c r="T12" s="43">
        <f>SUM(B12:S12)</f>
        <v>0</v>
      </c>
    </row>
    <row r="13" spans="1:24" x14ac:dyDescent="0.25">
      <c r="Q13">
        <f>Q12+R12</f>
        <v>0</v>
      </c>
      <c r="T13" s="40" t="s">
        <v>47</v>
      </c>
      <c r="U13" s="40" t="s">
        <v>48</v>
      </c>
    </row>
    <row r="14" spans="1:24" x14ac:dyDescent="0.25">
      <c r="A14" s="49" t="s">
        <v>42</v>
      </c>
      <c r="F14" s="40"/>
      <c r="G14" t="s">
        <v>0</v>
      </c>
    </row>
    <row r="15" spans="1:24" x14ac:dyDescent="0.25">
      <c r="A15" t="s">
        <v>37</v>
      </c>
      <c r="B15" s="44">
        <v>241</v>
      </c>
      <c r="C15" s="44">
        <v>243</v>
      </c>
      <c r="D15" s="44">
        <v>245</v>
      </c>
      <c r="E15" s="44">
        <v>246</v>
      </c>
      <c r="F15" s="44">
        <v>250</v>
      </c>
      <c r="G15" s="44">
        <v>251</v>
      </c>
      <c r="H15" s="44">
        <v>253</v>
      </c>
      <c r="I15" s="44">
        <v>254</v>
      </c>
      <c r="J15" s="44">
        <v>257</v>
      </c>
      <c r="K15" s="44">
        <v>258</v>
      </c>
      <c r="L15" s="44">
        <v>259</v>
      </c>
      <c r="M15" s="44">
        <v>260</v>
      </c>
      <c r="N15" s="44">
        <v>261</v>
      </c>
      <c r="O15" s="44">
        <v>262</v>
      </c>
      <c r="P15" s="44">
        <v>265</v>
      </c>
      <c r="Q15" s="44">
        <v>270</v>
      </c>
      <c r="R15" s="44">
        <v>271</v>
      </c>
      <c r="S15" s="44">
        <v>273</v>
      </c>
      <c r="T15" s="44">
        <v>230</v>
      </c>
      <c r="U15" s="44">
        <v>277</v>
      </c>
      <c r="V15" s="44" t="s">
        <v>51</v>
      </c>
      <c r="X15" s="44">
        <v>290</v>
      </c>
    </row>
    <row r="16" spans="1:24" x14ac:dyDescent="0.25">
      <c r="A16" t="s">
        <v>13</v>
      </c>
      <c r="V16">
        <f t="shared" ref="V16:V22" si="3">SUM(B16:U16)</f>
        <v>0</v>
      </c>
    </row>
    <row r="17" spans="1:24" x14ac:dyDescent="0.25">
      <c r="A17" t="s">
        <v>14</v>
      </c>
      <c r="V17">
        <f t="shared" si="3"/>
        <v>0</v>
      </c>
    </row>
    <row r="18" spans="1:24" x14ac:dyDescent="0.25">
      <c r="A18" t="s">
        <v>15</v>
      </c>
      <c r="V18">
        <f t="shared" si="3"/>
        <v>0</v>
      </c>
    </row>
    <row r="19" spans="1:24" x14ac:dyDescent="0.25">
      <c r="A19" t="s">
        <v>33</v>
      </c>
      <c r="V19">
        <f t="shared" si="3"/>
        <v>0</v>
      </c>
    </row>
    <row r="20" spans="1:24" x14ac:dyDescent="0.25">
      <c r="A20" t="s">
        <v>17</v>
      </c>
      <c r="V20">
        <f t="shared" si="3"/>
        <v>0</v>
      </c>
    </row>
    <row r="21" spans="1:24" x14ac:dyDescent="0.25">
      <c r="A21" t="s">
        <v>18</v>
      </c>
      <c r="V21">
        <f t="shared" si="3"/>
        <v>0</v>
      </c>
    </row>
    <row r="22" spans="1:24" x14ac:dyDescent="0.25">
      <c r="A22" t="s">
        <v>34</v>
      </c>
      <c r="V22">
        <f t="shared" si="3"/>
        <v>0</v>
      </c>
    </row>
    <row r="23" spans="1:24" x14ac:dyDescent="0.25">
      <c r="A23" t="s">
        <v>29</v>
      </c>
      <c r="W23">
        <f>SUM(B23:U23)</f>
        <v>0</v>
      </c>
    </row>
    <row r="24" spans="1:24" x14ac:dyDescent="0.25">
      <c r="V24">
        <f>SUM(B24:U24)</f>
        <v>0</v>
      </c>
      <c r="W24" s="43">
        <f>SUM(V16:V22)</f>
        <v>0</v>
      </c>
    </row>
    <row r="25" spans="1:24" x14ac:dyDescent="0.25">
      <c r="A25" t="s">
        <v>20</v>
      </c>
      <c r="B25" s="43">
        <f>SUM(B16:B24)</f>
        <v>0</v>
      </c>
      <c r="C25" s="43">
        <f t="shared" ref="C25" si="4">SUM(C16:C24)</f>
        <v>0</v>
      </c>
      <c r="D25" s="43">
        <f t="shared" ref="D25" si="5">SUM(D16:D24)</f>
        <v>0</v>
      </c>
      <c r="E25" s="43">
        <f t="shared" ref="E25" si="6">SUM(E16:E24)</f>
        <v>0</v>
      </c>
      <c r="G25" s="43">
        <f>SUM(G16:G22)</f>
        <v>0</v>
      </c>
      <c r="H25" s="43">
        <f t="shared" ref="H25" si="7">SUM(H16:H24)</f>
        <v>0</v>
      </c>
      <c r="I25" s="43">
        <f t="shared" ref="I25" si="8">SUM(I16:I24)</f>
        <v>0</v>
      </c>
      <c r="J25" s="43">
        <f t="shared" ref="J25" si="9">SUM(J16:J24)</f>
        <v>0</v>
      </c>
      <c r="K25" s="43">
        <f t="shared" ref="K25" si="10">SUM(K16:K24)</f>
        <v>0</v>
      </c>
      <c r="L25" s="43">
        <f t="shared" ref="L25" si="11">SUM(L16:L24)</f>
        <v>0</v>
      </c>
      <c r="M25" s="43">
        <f t="shared" ref="M25" si="12">SUM(M16:M24)</f>
        <v>0</v>
      </c>
      <c r="N25" s="43">
        <f t="shared" ref="N25" si="13">SUM(N16:N24)</f>
        <v>0</v>
      </c>
      <c r="O25" s="43">
        <f>SUM(O16:O22)</f>
        <v>0</v>
      </c>
      <c r="P25" s="43">
        <f t="shared" ref="P25" si="14">SUM(P16:P24)</f>
        <v>0</v>
      </c>
      <c r="Q25" s="43">
        <f t="shared" ref="Q25" si="15">SUM(Q16:Q24)</f>
        <v>0</v>
      </c>
      <c r="R25" s="43">
        <f t="shared" ref="R25" si="16">SUM(R16:R24)</f>
        <v>0</v>
      </c>
      <c r="S25" s="42">
        <f t="shared" ref="S25" si="17">SUM(S16:S24)</f>
        <v>0</v>
      </c>
      <c r="T25" s="43">
        <f t="shared" ref="T25:U25" si="18">SUM(T16:T24)</f>
        <v>0</v>
      </c>
      <c r="U25" s="43">
        <f t="shared" si="18"/>
        <v>0</v>
      </c>
      <c r="V25" s="43">
        <f>SUM(B25:U25)</f>
        <v>0</v>
      </c>
      <c r="X25" s="42">
        <f>SUM(X16:X22)</f>
        <v>0</v>
      </c>
    </row>
    <row r="26" spans="1:24" x14ac:dyDescent="0.25">
      <c r="F26" s="42">
        <f>SUM(F16:F24)</f>
        <v>0</v>
      </c>
      <c r="V26" s="52" t="s">
        <v>50</v>
      </c>
      <c r="W26" s="41"/>
    </row>
    <row r="27" spans="1:24" x14ac:dyDescent="0.25">
      <c r="A27" t="s">
        <v>29</v>
      </c>
      <c r="U27">
        <f>SUM(B27:T27)</f>
        <v>0</v>
      </c>
    </row>
    <row r="30" spans="1:24" x14ac:dyDescent="0.25">
      <c r="A30" s="48" t="s">
        <v>38</v>
      </c>
    </row>
    <row r="31" spans="1:24" x14ac:dyDescent="0.25">
      <c r="A31" s="47" t="s">
        <v>13</v>
      </c>
      <c r="B31">
        <f t="shared" ref="B31:B37" si="19">T3+V16+X16</f>
        <v>0</v>
      </c>
    </row>
    <row r="32" spans="1:24" x14ac:dyDescent="0.25">
      <c r="A32" s="47" t="s">
        <v>14</v>
      </c>
      <c r="B32">
        <f t="shared" si="19"/>
        <v>0</v>
      </c>
    </row>
    <row r="33" spans="1:3" x14ac:dyDescent="0.25">
      <c r="A33" s="47" t="s">
        <v>15</v>
      </c>
      <c r="B33">
        <f t="shared" si="19"/>
        <v>0</v>
      </c>
    </row>
    <row r="34" spans="1:3" x14ac:dyDescent="0.25">
      <c r="A34" s="47" t="s">
        <v>33</v>
      </c>
      <c r="B34">
        <f t="shared" si="19"/>
        <v>0</v>
      </c>
    </row>
    <row r="35" spans="1:3" x14ac:dyDescent="0.25">
      <c r="A35" s="47" t="s">
        <v>17</v>
      </c>
      <c r="B35">
        <f t="shared" si="19"/>
        <v>0</v>
      </c>
    </row>
    <row r="36" spans="1:3" x14ac:dyDescent="0.25">
      <c r="A36" s="47" t="s">
        <v>18</v>
      </c>
      <c r="B36">
        <f t="shared" si="19"/>
        <v>0</v>
      </c>
    </row>
    <row r="37" spans="1:3" x14ac:dyDescent="0.25">
      <c r="A37" s="47" t="s">
        <v>34</v>
      </c>
      <c r="B37">
        <f t="shared" si="19"/>
        <v>0</v>
      </c>
    </row>
    <row r="38" spans="1:3" x14ac:dyDescent="0.25">
      <c r="A38" s="47" t="s">
        <v>52</v>
      </c>
      <c r="B38">
        <v>1474</v>
      </c>
      <c r="C38" s="45" t="s">
        <v>43</v>
      </c>
    </row>
    <row r="39" spans="1:3" x14ac:dyDescent="0.25">
      <c r="A39" s="47" t="s">
        <v>29</v>
      </c>
      <c r="C39">
        <f>U10+W23</f>
        <v>0</v>
      </c>
    </row>
    <row r="40" spans="1:3" x14ac:dyDescent="0.25">
      <c r="A40" s="47" t="s">
        <v>49</v>
      </c>
      <c r="B40" s="42">
        <f>SUM(B31:B39)</f>
        <v>1474</v>
      </c>
    </row>
    <row r="41" spans="1:3" x14ac:dyDescent="0.25">
      <c r="A41" s="47" t="s">
        <v>39</v>
      </c>
      <c r="B41" s="42">
        <v>6754765</v>
      </c>
    </row>
    <row r="42" spans="1:3" x14ac:dyDescent="0.25">
      <c r="A42" s="47" t="s">
        <v>32</v>
      </c>
      <c r="B42" s="39">
        <f>B41-B40</f>
        <v>6753291</v>
      </c>
    </row>
  </sheetData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Totals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shanharr</dc:creator>
  <cp:lastModifiedBy>Syringa Mountain School</cp:lastModifiedBy>
  <cp:lastPrinted>2025-10-15T14:35:12Z</cp:lastPrinted>
  <dcterms:created xsi:type="dcterms:W3CDTF">2018-10-17T19:02:15Z</dcterms:created>
  <dcterms:modified xsi:type="dcterms:W3CDTF">2025-10-15T14:37:51Z</dcterms:modified>
</cp:coreProperties>
</file>